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gyaragrar-my.sharepoint.com/personal/laszlo_szabo_agribiotica_fr/Documents/Documents/SALES/"/>
    </mc:Choice>
  </mc:AlternateContent>
  <xr:revisionPtr revIDLastSave="18" documentId="13_ncr:1_{281FEF11-FC5F-4F7C-8095-8F92F7CF325C}" xr6:coauthVersionLast="47" xr6:coauthVersionMax="47" xr10:uidLastSave="{1CEC1D3E-B132-4908-AC7D-D738CAB4EE45}"/>
  <bookViews>
    <workbookView xWindow="-120" yWindow="-120" windowWidth="29040" windowHeight="15720" tabRatio="316" xr2:uid="{0254B086-5A4F-4E40-BC4E-BC642367597B}"/>
  </bookViews>
  <sheets>
    <sheet name="TRIFECT CALC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6" i="1" s="1"/>
  <c r="B8" i="1"/>
  <c r="B11" i="1" s="1"/>
  <c r="B6" i="1"/>
  <c r="B19" i="1" s="1"/>
  <c r="B13" i="1" l="1"/>
  <c r="B25" i="1" s="1"/>
  <c r="B27" i="1" s="1"/>
  <c r="B30" i="1" s="1"/>
  <c r="B17" i="1"/>
  <c r="B14" i="1" l="1"/>
</calcChain>
</file>

<file path=xl/sharedStrings.xml><?xml version="1.0" encoding="utf-8"?>
<sst xmlns="http://schemas.openxmlformats.org/spreadsheetml/2006/main" count="94" uniqueCount="90">
  <si>
    <t xml:space="preserve">kg </t>
  </si>
  <si>
    <t>kg</t>
  </si>
  <si>
    <t>Poids initial du porc :</t>
  </si>
  <si>
    <t>Poids final du porc :</t>
  </si>
  <si>
    <t>Gain de poids en vie :</t>
  </si>
  <si>
    <t>Production de lisier :</t>
  </si>
  <si>
    <t>jour</t>
  </si>
  <si>
    <t>Coût du TRIFECT :</t>
  </si>
  <si>
    <t>Production porcine annuelle :</t>
  </si>
  <si>
    <t>porc/année</t>
  </si>
  <si>
    <t>autrement dit:</t>
  </si>
  <si>
    <t>(...gain par jour avec TRIFECT)</t>
  </si>
  <si>
    <t>autrement dit :</t>
  </si>
  <si>
    <t>Tarif utilisateur de TRIFECT :</t>
  </si>
  <si>
    <t>Coûts de TRIFECT :</t>
  </si>
  <si>
    <t>Calculs des coûts et d'avantages de TRIFECT courant l'engraissement des porcs</t>
  </si>
  <si>
    <t>Dosage de TRIFECT :</t>
  </si>
  <si>
    <t>€/annnée</t>
  </si>
  <si>
    <t>litres / cycle / porc</t>
  </si>
  <si>
    <t>jours</t>
  </si>
  <si>
    <t>Réduction de couts :</t>
  </si>
  <si>
    <t>€/porc / cycle</t>
  </si>
  <si>
    <t>Nombre des jours gagné avec TRIFECT :</t>
  </si>
  <si>
    <t>Économies réalisées par TRIFECT :</t>
  </si>
  <si>
    <t>Coût de'alimentation :</t>
  </si>
  <si>
    <t>Économies totales en utilisant TRIFECT :</t>
  </si>
  <si>
    <t>ECONOMIE PAR PORC ET PAR CYCLE</t>
  </si>
  <si>
    <t>ECONOMIE PAR AN PAR ELEVAGE</t>
  </si>
  <si>
    <t>Voilà ce que représente l'économie de coût grâce à TRIFECT.</t>
  </si>
  <si>
    <t>Économies nettes par porc / cycle</t>
  </si>
  <si>
    <t>Voilà ce que représente l'économie brute de coût grâce à TRIFECT.</t>
  </si>
  <si>
    <t>Production annuelle de porcs (valeur changeable)</t>
  </si>
  <si>
    <t>En début de cycle (valeur changeable...)</t>
  </si>
  <si>
    <t>En fin de cycle (valeur changeable...)</t>
  </si>
  <si>
    <t>Valeur selon pratique (valeur changeable...)</t>
  </si>
  <si>
    <t>En fin de cycle (poids ajouté) (valuer calculée)</t>
  </si>
  <si>
    <t>(valeur calculée)</t>
  </si>
  <si>
    <t>Voilá ce que coûte le produit par porc et par cycle.</t>
  </si>
  <si>
    <t>Longeur du cycle d'engraissement :</t>
  </si>
  <si>
    <t>Voilá ce que coûte le TRIFECT par porc et par cycle.</t>
  </si>
  <si>
    <t>(…valeur donnée par pratique) (valeur changeable...)</t>
  </si>
  <si>
    <t>(...gain par jour sans TRIFECT) (valeur calculée)</t>
  </si>
  <si>
    <t xml:space="preserve">(…valeur marquée grâce aux effets bénéfiques TRIFECT) (valeur changeable... en général 1-4 jours) </t>
  </si>
  <si>
    <t>(…coût de l'alimentation) (valeur changeable...)</t>
  </si>
  <si>
    <t>Gain de poids en vie avec TRIFECT :</t>
  </si>
  <si>
    <r>
      <t>Production de lisier en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:</t>
    </r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</si>
  <si>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</si>
  <si>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Simplicité d'application inégalée :</t>
  </si>
  <si>
    <t>TRIFECT est bien plus qu'un simple traitement. C'est votre allié stratégique pour :</t>
  </si>
  <si>
    <t>Optimisez vos opérations, améliorez votre environnement et dynamisez vos résultats !</t>
  </si>
  <si>
    <t>* Résultat : un pompage et un transport simplifiés, se traduisant par une réduction considérable de vos coûts d'enlèvement et de manutention !</t>
  </si>
  <si>
    <t xml:space="preserve">* Traité avec TRIFECT, il devient un fertilisant supérieur qui augmente significativement la productivité de vos terres. </t>
  </si>
  <si>
    <t>* Imaginez : jusqu'à 800 à 1000 kg de maïs supplémentaires par hectare, par exemple !</t>
  </si>
  <si>
    <r>
      <rPr>
        <b/>
        <sz val="11"/>
        <color theme="1"/>
        <rFont val="Arial"/>
        <family val="2"/>
        <charset val="238"/>
      </rPr>
      <t xml:space="preserve">* Liquéfaction garantie pour une extraction facilitée </t>
    </r>
    <r>
      <rPr>
        <sz val="11"/>
        <color theme="1"/>
        <rFont val="Arial"/>
        <family val="2"/>
        <charset val="238"/>
      </rPr>
      <t>: TRIFECT assure une liquéfaction optimale de votre lisier.</t>
    </r>
  </si>
  <si>
    <r>
      <rPr>
        <b/>
        <sz val="11"/>
        <color theme="1"/>
        <rFont val="Arial"/>
        <family val="2"/>
        <charset val="238"/>
      </rPr>
      <t>* Boostez vos rendements agricoles jusqu'à 30-40%</t>
    </r>
    <r>
      <rPr>
        <sz val="11"/>
        <color theme="1"/>
        <rFont val="Arial"/>
        <family val="2"/>
        <charset val="238"/>
      </rPr>
      <t xml:space="preserve"> : Valorisez votre lisier ! </t>
    </r>
  </si>
  <si>
    <t xml:space="preserve">* Une seule intervention suffit ! Versez TRIFECT directement dans la fosse en début de cycle, et son action bénéfique dure jusqu'à la fin. </t>
  </si>
  <si>
    <t>* Allégez votre charge de travail, réduisez vos besoins en main-d'œuvre et simplifiez votre gestion administrative de manière spectaculaire !</t>
  </si>
  <si>
    <t>TRIFECT va simplifier le travail, sera bénéfique pour les humains et les animaux et favorisera les économies de coûts, la compétitivité, la rentabilité et les exportations.</t>
  </si>
  <si>
    <r>
      <t>*</t>
    </r>
    <r>
      <rPr>
        <b/>
        <sz val="11"/>
        <color theme="1"/>
        <rFont val="Arial"/>
        <family val="2"/>
        <charset val="238"/>
      </rPr>
      <t xml:space="preserve"> Désodorisation dramatique</t>
    </r>
    <r>
      <rPr>
        <sz val="11"/>
        <color theme="1"/>
        <rFont val="Arial"/>
        <family val="2"/>
        <charset val="238"/>
      </rPr>
      <t xml:space="preserve"> (50% d'odeurs en moins sous 24 heures, jusqu'à 80 % pendant 2-3 semaines (difficile de chiffrer le soulagement, mais c'est considérable !))</t>
    </r>
  </si>
  <si>
    <t>semaines ! * Retrouvez un environnement de travail plus sain et des relations apaisées avec le voisinage.</t>
  </si>
  <si>
    <r>
      <t xml:space="preserve">* </t>
    </r>
    <r>
      <rPr>
        <b/>
        <sz val="11"/>
        <color theme="1"/>
        <rFont val="Arial"/>
        <family val="2"/>
        <charset val="238"/>
      </rPr>
      <t>Réduction drastique des odeurs</t>
    </r>
    <r>
      <rPr>
        <sz val="11"/>
        <color theme="1"/>
        <rFont val="Arial"/>
        <family val="2"/>
        <charset val="238"/>
      </rPr>
      <t xml:space="preserve"> : Constatez une diminution spectaculaire allant jusqu'à 50% des odeurs en moins de 24 heures, et une efficacité prolongée atteignant 80% pendant 2 à 3</t>
    </r>
  </si>
  <si>
    <t>* Simplifiez radicalement votre travail au quotidien.</t>
  </si>
  <si>
    <t>* Améliorez significativement le bien-être de vos équipes et de vos animaux.</t>
  </si>
  <si>
    <t>* Générez des économies substantielles et renforcez votre compétitivité.</t>
  </si>
  <si>
    <t>* Augmentez votre rentabilité et ouvrir de nouvelles perspectives, y compris à l'export.</t>
  </si>
  <si>
    <r>
      <t xml:space="preserve">* </t>
    </r>
    <r>
      <rPr>
        <b/>
        <sz val="11"/>
        <color theme="1"/>
        <rFont val="Arial"/>
        <family val="2"/>
        <charset val="238"/>
      </rPr>
      <t xml:space="preserve">Liquéfaction garantie </t>
    </r>
    <r>
      <rPr>
        <sz val="11"/>
        <color theme="1"/>
        <rFont val="Arial"/>
        <family val="2"/>
        <charset val="238"/>
      </rPr>
      <t>(facilité de pompage et de transport ; résultat : beaucoup moins de coûts !)</t>
    </r>
  </si>
  <si>
    <r>
      <t xml:space="preserve">* </t>
    </r>
    <r>
      <rPr>
        <b/>
        <sz val="11"/>
        <color theme="1"/>
        <rFont val="Arial"/>
        <family val="2"/>
        <charset val="238"/>
      </rPr>
      <t>Lors de l'épendage</t>
    </r>
    <r>
      <rPr>
        <sz val="11"/>
        <color theme="1"/>
        <rFont val="Arial"/>
        <family val="2"/>
        <charset val="238"/>
      </rPr>
      <t xml:space="preserve">, le lisier traité avec TRIFECT assure </t>
    </r>
    <r>
      <rPr>
        <b/>
        <sz val="11"/>
        <color theme="1"/>
        <rFont val="Arial"/>
        <family val="2"/>
        <charset val="238"/>
      </rPr>
      <t>des rendements plus élevés de 30 à 40 %</t>
    </r>
    <r>
      <rPr>
        <sz val="11"/>
        <color theme="1"/>
        <rFont val="Arial"/>
        <family val="2"/>
        <charset val="238"/>
      </rPr>
      <t xml:space="preserve"> (p.ex. 800-1000 kg de maïs de plus par hectare) en contrôlant les éléments nutritifs (azote, etc.).</t>
    </r>
  </si>
  <si>
    <r>
      <t>*</t>
    </r>
    <r>
      <rPr>
        <b/>
        <sz val="11"/>
        <color theme="1"/>
        <rFont val="Arial"/>
        <family val="2"/>
        <charset val="238"/>
      </rPr>
      <t xml:space="preserve"> Une facilité d'application jamais vue</t>
    </r>
    <r>
      <rPr>
        <sz val="11"/>
        <color theme="1"/>
        <rFont val="Arial"/>
        <family val="2"/>
        <charset val="238"/>
      </rPr>
      <t xml:space="preserve"> : versez TRIFECT dans la fosse en début de cycle et </t>
    </r>
    <r>
      <rPr>
        <b/>
        <sz val="11"/>
        <color theme="1"/>
        <rFont val="Arial"/>
        <family val="2"/>
        <charset val="238"/>
      </rPr>
      <t xml:space="preserve">le traitement est efficace pour tout le cycle </t>
    </r>
    <r>
      <rPr>
        <sz val="11"/>
        <color theme="1"/>
        <rFont val="Arial"/>
        <family val="2"/>
        <charset val="238"/>
      </rPr>
      <t>! Résultat : moins de main-d'œuvre, moins d'administration!</t>
    </r>
  </si>
  <si>
    <t>Économie annuelle pour l'élevage</t>
  </si>
  <si>
    <t>Voilá ce que coûte le TRIFECT par kg gagné.</t>
  </si>
  <si>
    <t>Quantité nécessaire par porc.</t>
  </si>
  <si>
    <r>
      <t>On peut traiter 30 m</t>
    </r>
    <r>
      <rPr>
        <vertAlign val="superscript"/>
        <sz val="11"/>
        <color theme="1"/>
        <rFont val="Arial"/>
        <family val="2"/>
        <charset val="238"/>
      </rPr>
      <t xml:space="preserve">3 </t>
    </r>
    <r>
      <rPr>
        <sz val="11"/>
        <color theme="1"/>
        <rFont val="Arial"/>
        <family val="2"/>
        <charset val="238"/>
      </rPr>
      <t>de lisier avec un litre de TRIFECT (production porcine) (et 50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en production bovine)</t>
    </r>
  </si>
  <si>
    <t>litre / 30m3</t>
  </si>
  <si>
    <t>litre / porc</t>
  </si>
  <si>
    <t>€ / litre</t>
  </si>
  <si>
    <t>€ / porc</t>
  </si>
  <si>
    <t>gr / jour / porc</t>
  </si>
  <si>
    <t>g / jour / porc</t>
  </si>
  <si>
    <t>kg / jour / porc</t>
  </si>
  <si>
    <t xml:space="preserve">€ / porc </t>
  </si>
  <si>
    <t>Actualisez les champs en jaune avec vos données !</t>
  </si>
  <si>
    <t>Tarif éleveur</t>
  </si>
  <si>
    <t>€ / kg gagné</t>
  </si>
  <si>
    <t>par kilo</t>
  </si>
  <si>
    <t>Économies réalisées avec TRIFECT :</t>
  </si>
  <si>
    <t>… et n'oubliez pas les avantages additionnels non calculés ici !</t>
  </si>
  <si>
    <t>Fabrication européenne.</t>
  </si>
  <si>
    <t>Commandes aupres de votre groupement / coopérative.</t>
  </si>
  <si>
    <t>Poids d'alimentation en fin de cycle :</t>
  </si>
  <si>
    <t>(…entre 2-3 kgs/jour en général)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</si>
</sst>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0.000"/>
    <numFmt numFmtId="165" formatCode="_-* #,##0.00\ [$€-1]_-;\-* #,##0.00\ [$€-1]_-;_-* &quot;-&quot;??\ [$€-1]_-;_-@_-"/>
    <numFmt numFmtId="166" formatCode="_-* #,##0.000\ [$€-1]_-;\-* #,##0.000\ [$€-1]_-;_-* &quot;-&quot;??\ [$€-1]_-;_-@_-"/>
    <numFmt numFmtId="167" formatCode="_-* #,##0\ [$€-1]_-;\-* #,##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b/>
      <i/>
      <sz val="14"/>
      <color theme="9" tint="-0.249977111117893"/>
      <name val="Arial"/>
      <family val="2"/>
      <charset val="238"/>
    </font>
    <font>
      <b/>
      <sz val="14"/>
      <color theme="9" tint="-0.249977111117893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9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lef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6" xfId="0" applyFont="1" applyBorder="1"/>
    <xf numFmtId="0" fontId="5" fillId="0" borderId="9" xfId="0" applyFont="1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 applyProtection="1">
      <alignment horizontal="center" vertical="center"/>
      <protection locked="0"/>
    </xf>
    <xf numFmtId="166" fontId="5" fillId="4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9" fillId="4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 applyProtection="1">
      <alignment horizontal="center" vertical="center"/>
      <protection locked="0"/>
    </xf>
    <xf numFmtId="167" fontId="9" fillId="4" borderId="1" xfId="0" applyNumberFormat="1" applyFont="1" applyFill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5402879</xdr:colOff>
      <xdr:row>10</xdr:row>
      <xdr:rowOff>100351</xdr:rowOff>
    </xdr:from>
    <xdr:ext cx="1194543" cy="544287"/>
    <xdr:pic>
      <xdr:nvPicPr>
        <xdr:cNvPr id="5" name="Kép 3">
          <a:extLst>
            <a:ext uri="{FF2B5EF4-FFF2-40B4-BE49-F238E27FC236}">
              <a16:creationId xmlns:a16="http://schemas.microsoft.com/office/drawing/2014/main" id="{58C54E5E-F226-40AA-823C-7E3D6693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2104" y="2186326"/>
          <a:ext cx="1194543" cy="544287"/>
        </a:xfrm>
        <a:prstGeom prst="rect">
          <a:avLst/>
        </a:prstGeom>
      </xdr:spPr>
    </xdr:pic>
    <xdr:clientData/>
  </xdr:oneCellAnchor>
  <xdr:twoCellAnchor editAs="oneCell">
    <xdr:from>
      <xdr:col>3</xdr:col>
      <xdr:colOff>5545591</xdr:colOff>
      <xdr:row>24</xdr:row>
      <xdr:rowOff>112939</xdr:rowOff>
    </xdr:from>
    <xdr:to>
      <xdr:col>3</xdr:col>
      <xdr:colOff>6740511</xdr:colOff>
      <xdr:row>27</xdr:row>
      <xdr:rowOff>34704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EDEE45D0-B7F6-4B48-5E9C-7DC84494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1016" y="5027839"/>
          <a:ext cx="1194920" cy="5313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AE59-2825-4F8E-BD79-3D494592CF86}">
  <sheetPr codeName="Munka1"/>
  <dimension ref="A1:D62"/>
  <sheetViews>
    <sheetView showGridLines="0" tabSelected="1" zoomScaleNormal="100" workbookViewId="0">
      <selection activeCell="D2" sqref="D2"/>
    </sheetView>
  </sheetViews>
  <sheetFormatPr defaultColWidth="9.140625" defaultRowHeight="14.25" x14ac:dyDescent="0.25"/>
  <cols>
    <col min="1" max="1" width="51.5703125" style="3" customWidth="1"/>
    <col min="2" max="2" width="14.5703125" style="17" customWidth="1"/>
    <col min="3" max="3" width="17.5703125" style="3" bestFit="1" customWidth="1"/>
    <col min="4" max="4" width="110.5703125" style="3" customWidth="1"/>
    <col min="5" max="5" width="21.5703125" style="3" bestFit="1" customWidth="1"/>
    <col min="6" max="16384" width="9.140625" style="3"/>
  </cols>
  <sheetData>
    <row r="1" spans="1:4" ht="18" x14ac:dyDescent="0.25">
      <c r="A1" s="35" t="s">
        <v>49</v>
      </c>
    </row>
    <row r="2" spans="1:4" x14ac:dyDescent="0.25">
      <c r="D2" s="38" t="s">
        <v>80</v>
      </c>
    </row>
    <row r="3" spans="1:4" ht="18.75" thickBot="1" x14ac:dyDescent="0.3">
      <c r="A3" s="35" t="s">
        <v>15</v>
      </c>
      <c r="B3" s="37"/>
      <c r="C3" s="1"/>
      <c r="D3" s="2"/>
    </row>
    <row r="4" spans="1:4" ht="15.75" thickBot="1" x14ac:dyDescent="0.3">
      <c r="A4" s="4" t="s">
        <v>2</v>
      </c>
      <c r="B4" s="41">
        <v>25</v>
      </c>
      <c r="C4" s="5" t="s">
        <v>0</v>
      </c>
      <c r="D4" s="6" t="s">
        <v>32</v>
      </c>
    </row>
    <row r="5" spans="1:4" ht="15.75" thickBot="1" x14ac:dyDescent="0.3">
      <c r="A5" s="7" t="s">
        <v>3</v>
      </c>
      <c r="B5" s="41">
        <v>110</v>
      </c>
      <c r="C5" s="2" t="s">
        <v>1</v>
      </c>
      <c r="D5" s="8" t="s">
        <v>33</v>
      </c>
    </row>
    <row r="6" spans="1:4" ht="15.75" thickBot="1" x14ac:dyDescent="0.3">
      <c r="A6" s="7" t="s">
        <v>4</v>
      </c>
      <c r="B6" s="42">
        <f>B5-B4</f>
        <v>85</v>
      </c>
      <c r="C6" s="2" t="s">
        <v>1</v>
      </c>
      <c r="D6" s="8" t="s">
        <v>35</v>
      </c>
    </row>
    <row r="7" spans="1:4" ht="15.75" thickBot="1" x14ac:dyDescent="0.3">
      <c r="A7" s="7" t="s">
        <v>5</v>
      </c>
      <c r="B7" s="41">
        <v>500</v>
      </c>
      <c r="C7" s="2" t="s">
        <v>18</v>
      </c>
      <c r="D7" s="8" t="s">
        <v>34</v>
      </c>
    </row>
    <row r="8" spans="1:4" ht="17.25" thickBot="1" x14ac:dyDescent="0.3">
      <c r="A8" s="9" t="s">
        <v>45</v>
      </c>
      <c r="B8" s="43">
        <f>B7/1000</f>
        <v>0.5</v>
      </c>
      <c r="C8" s="10" t="s">
        <v>46</v>
      </c>
      <c r="D8" s="11" t="s">
        <v>36</v>
      </c>
    </row>
    <row r="9" spans="1:4" ht="15.75" thickBot="1" x14ac:dyDescent="0.3">
      <c r="A9" s="12"/>
      <c r="B9" s="44"/>
      <c r="C9" s="2"/>
      <c r="D9" s="13"/>
    </row>
    <row r="10" spans="1:4" ht="17.25" thickBot="1" x14ac:dyDescent="0.3">
      <c r="A10" s="4" t="s">
        <v>16</v>
      </c>
      <c r="B10" s="45">
        <v>1</v>
      </c>
      <c r="C10" s="5" t="s">
        <v>72</v>
      </c>
      <c r="D10" s="6" t="s">
        <v>71</v>
      </c>
    </row>
    <row r="11" spans="1:4" ht="15.75" thickBot="1" x14ac:dyDescent="0.3">
      <c r="A11" s="7" t="s">
        <v>12</v>
      </c>
      <c r="B11" s="46">
        <f>B8/30</f>
        <v>1.7000000000000001E-2</v>
      </c>
      <c r="C11" s="2" t="s">
        <v>73</v>
      </c>
      <c r="D11" s="8" t="s">
        <v>70</v>
      </c>
    </row>
    <row r="12" spans="1:4" ht="15.75" thickBot="1" x14ac:dyDescent="0.3">
      <c r="A12" s="7" t="s">
        <v>13</v>
      </c>
      <c r="B12" s="47">
        <v>55</v>
      </c>
      <c r="C12" s="2" t="s">
        <v>74</v>
      </c>
      <c r="D12" s="8" t="s">
        <v>81</v>
      </c>
    </row>
    <row r="13" spans="1:4" ht="15.75" thickBot="1" x14ac:dyDescent="0.3">
      <c r="A13" s="14" t="s">
        <v>14</v>
      </c>
      <c r="B13" s="48">
        <f>B12*B11</f>
        <v>0.93500000000000005</v>
      </c>
      <c r="C13" s="2" t="s">
        <v>75</v>
      </c>
      <c r="D13" s="15" t="s">
        <v>39</v>
      </c>
    </row>
    <row r="14" spans="1:4" ht="15.75" thickBot="1" x14ac:dyDescent="0.3">
      <c r="A14" s="9" t="s">
        <v>10</v>
      </c>
      <c r="B14" s="48">
        <f>B13/B6</f>
        <v>1.0999999999999999E-2</v>
      </c>
      <c r="C14" s="10" t="s">
        <v>82</v>
      </c>
      <c r="D14" s="16" t="s">
        <v>69</v>
      </c>
    </row>
    <row r="15" spans="1:4" ht="15.75" thickBot="1" x14ac:dyDescent="0.3">
      <c r="A15" s="17"/>
      <c r="B15" s="49"/>
    </row>
    <row r="16" spans="1:4" ht="15.75" thickBot="1" x14ac:dyDescent="0.3">
      <c r="A16" s="4" t="s">
        <v>38</v>
      </c>
      <c r="B16" s="41">
        <v>120</v>
      </c>
      <c r="C16" s="5" t="s">
        <v>19</v>
      </c>
      <c r="D16" s="18" t="s">
        <v>40</v>
      </c>
    </row>
    <row r="17" spans="1:4" ht="15" thickBot="1" x14ac:dyDescent="0.3">
      <c r="A17" s="19" t="s">
        <v>4</v>
      </c>
      <c r="B17" s="50">
        <f>B6/B16*1000</f>
        <v>708</v>
      </c>
      <c r="C17" s="20" t="s">
        <v>76</v>
      </c>
      <c r="D17" s="21" t="s">
        <v>41</v>
      </c>
    </row>
    <row r="18" spans="1:4" ht="15.75" thickBot="1" x14ac:dyDescent="0.3">
      <c r="A18" s="22" t="s">
        <v>22</v>
      </c>
      <c r="B18" s="40">
        <v>4</v>
      </c>
      <c r="C18" s="2" t="s">
        <v>6</v>
      </c>
      <c r="D18" s="8" t="s">
        <v>42</v>
      </c>
    </row>
    <row r="19" spans="1:4" ht="15" thickBot="1" x14ac:dyDescent="0.3">
      <c r="A19" s="19" t="s">
        <v>44</v>
      </c>
      <c r="B19" s="50">
        <f>B6/(B16-B18)*1000</f>
        <v>733</v>
      </c>
      <c r="C19" s="20" t="s">
        <v>77</v>
      </c>
      <c r="D19" s="21" t="s">
        <v>11</v>
      </c>
    </row>
    <row r="20" spans="1:4" ht="15.75" thickBot="1" x14ac:dyDescent="0.3">
      <c r="A20" s="7" t="s">
        <v>88</v>
      </c>
      <c r="B20" s="51">
        <v>2.5</v>
      </c>
      <c r="C20" s="2" t="s">
        <v>78</v>
      </c>
      <c r="D20" s="8" t="s">
        <v>89</v>
      </c>
    </row>
    <row r="21" spans="1:4" ht="15.75" thickBot="1" x14ac:dyDescent="0.3">
      <c r="A21" s="7" t="s">
        <v>24</v>
      </c>
      <c r="B21" s="52">
        <v>0.35</v>
      </c>
      <c r="C21" s="2" t="s">
        <v>83</v>
      </c>
      <c r="D21" s="8" t="s">
        <v>43</v>
      </c>
    </row>
    <row r="22" spans="1:4" ht="15.75" thickBot="1" x14ac:dyDescent="0.3">
      <c r="A22" s="36" t="s">
        <v>84</v>
      </c>
      <c r="B22" s="53">
        <f>B21*B20*B18</f>
        <v>3.5</v>
      </c>
      <c r="C22" s="10" t="s">
        <v>79</v>
      </c>
      <c r="D22" s="23" t="s">
        <v>30</v>
      </c>
    </row>
    <row r="23" spans="1:4" ht="15.75" thickBot="1" x14ac:dyDescent="0.3">
      <c r="A23" s="17"/>
      <c r="B23" s="49"/>
    </row>
    <row r="24" spans="1:4" ht="19.5" thickBot="1" x14ac:dyDescent="0.3">
      <c r="A24" s="24" t="s">
        <v>26</v>
      </c>
      <c r="B24" s="54"/>
      <c r="C24" s="25"/>
      <c r="D24" s="18"/>
    </row>
    <row r="25" spans="1:4" ht="15.75" thickBot="1" x14ac:dyDescent="0.3">
      <c r="A25" s="14" t="s">
        <v>7</v>
      </c>
      <c r="B25" s="55">
        <f>B13</f>
        <v>0.94</v>
      </c>
      <c r="C25" s="2" t="s">
        <v>21</v>
      </c>
      <c r="D25" s="15" t="s">
        <v>37</v>
      </c>
    </row>
    <row r="26" spans="1:4" ht="15.75" thickBot="1" x14ac:dyDescent="0.3">
      <c r="A26" s="14" t="s">
        <v>23</v>
      </c>
      <c r="B26" s="56">
        <f>B22</f>
        <v>3.5</v>
      </c>
      <c r="C26" s="2" t="s">
        <v>21</v>
      </c>
      <c r="D26" s="26" t="s">
        <v>28</v>
      </c>
    </row>
    <row r="27" spans="1:4" ht="16.5" thickTop="1" thickBot="1" x14ac:dyDescent="0.3">
      <c r="A27" s="14" t="s">
        <v>20</v>
      </c>
      <c r="B27" s="57">
        <f>B26-B25</f>
        <v>2.56</v>
      </c>
      <c r="C27" s="2" t="s">
        <v>21</v>
      </c>
      <c r="D27" s="26" t="s">
        <v>29</v>
      </c>
    </row>
    <row r="28" spans="1:4" ht="19.5" thickBot="1" x14ac:dyDescent="0.3">
      <c r="A28" s="27" t="s">
        <v>27</v>
      </c>
      <c r="B28" s="49"/>
      <c r="D28" s="28"/>
    </row>
    <row r="29" spans="1:4" ht="15.75" thickBot="1" x14ac:dyDescent="0.3">
      <c r="A29" s="14" t="s">
        <v>8</v>
      </c>
      <c r="B29" s="58">
        <v>4800</v>
      </c>
      <c r="C29" s="2" t="s">
        <v>9</v>
      </c>
      <c r="D29" s="29" t="s">
        <v>31</v>
      </c>
    </row>
    <row r="30" spans="1:4" ht="15.75" thickBot="1" x14ac:dyDescent="0.3">
      <c r="A30" s="36" t="s">
        <v>25</v>
      </c>
      <c r="B30" s="59">
        <f>B29*B27</f>
        <v>12288</v>
      </c>
      <c r="C30" s="30" t="s">
        <v>17</v>
      </c>
      <c r="D30" s="31" t="s">
        <v>68</v>
      </c>
    </row>
    <row r="32" spans="1:4" ht="18" x14ac:dyDescent="0.25">
      <c r="A32" s="32" t="s">
        <v>85</v>
      </c>
    </row>
    <row r="33" spans="1:1" ht="15" x14ac:dyDescent="0.25">
      <c r="A33" s="3" t="s">
        <v>58</v>
      </c>
    </row>
    <row r="34" spans="1:1" ht="15" x14ac:dyDescent="0.25">
      <c r="A34" s="3" t="s">
        <v>65</v>
      </c>
    </row>
    <row r="35" spans="1:1" ht="15" x14ac:dyDescent="0.25">
      <c r="A35" s="3" t="s">
        <v>66</v>
      </c>
    </row>
    <row r="36" spans="1:1" ht="15" x14ac:dyDescent="0.25">
      <c r="A36" s="3" t="s">
        <v>67</v>
      </c>
    </row>
    <row r="38" spans="1:1" ht="15" x14ac:dyDescent="0.25">
      <c r="A38" s="33" t="s">
        <v>57</v>
      </c>
    </row>
    <row r="40" spans="1:1" ht="18" x14ac:dyDescent="0.25">
      <c r="A40" s="35" t="s">
        <v>48</v>
      </c>
    </row>
    <row r="42" spans="1:1" ht="15" x14ac:dyDescent="0.25">
      <c r="A42" s="3" t="s">
        <v>60</v>
      </c>
    </row>
    <row r="43" spans="1:1" ht="15.75" customHeight="1" x14ac:dyDescent="0.25">
      <c r="A43" s="3" t="s">
        <v>59</v>
      </c>
    </row>
    <row r="44" spans="1:1" ht="15.75" customHeight="1" x14ac:dyDescent="0.25"/>
    <row r="45" spans="1:1" ht="15" x14ac:dyDescent="0.25">
      <c r="A45" s="3" t="s">
        <v>53</v>
      </c>
    </row>
    <row r="46" spans="1:1" x14ac:dyDescent="0.25">
      <c r="A46" s="3" t="s">
        <v>50</v>
      </c>
    </row>
    <row r="48" spans="1:1" ht="15" x14ac:dyDescent="0.25">
      <c r="A48" s="3" t="s">
        <v>54</v>
      </c>
    </row>
    <row r="49" spans="1:1" x14ac:dyDescent="0.25">
      <c r="A49" s="3" t="s">
        <v>51</v>
      </c>
    </row>
    <row r="50" spans="1:1" x14ac:dyDescent="0.25">
      <c r="A50" s="3" t="s">
        <v>52</v>
      </c>
    </row>
    <row r="52" spans="1:1" ht="15" x14ac:dyDescent="0.25">
      <c r="A52" s="33" t="s">
        <v>47</v>
      </c>
    </row>
    <row r="53" spans="1:1" x14ac:dyDescent="0.25">
      <c r="A53" s="3" t="s">
        <v>55</v>
      </c>
    </row>
    <row r="54" spans="1:1" x14ac:dyDescent="0.25">
      <c r="A54" s="3" t="s">
        <v>56</v>
      </c>
    </row>
    <row r="56" spans="1:1" ht="15" x14ac:dyDescent="0.25">
      <c r="A56" s="34" t="s">
        <v>61</v>
      </c>
    </row>
    <row r="57" spans="1:1" ht="15" x14ac:dyDescent="0.25">
      <c r="A57" s="34" t="s">
        <v>62</v>
      </c>
    </row>
    <row r="58" spans="1:1" ht="15" x14ac:dyDescent="0.25">
      <c r="A58" s="34" t="s">
        <v>63</v>
      </c>
    </row>
    <row r="59" spans="1:1" ht="15" x14ac:dyDescent="0.25">
      <c r="A59" s="34" t="s">
        <v>64</v>
      </c>
    </row>
    <row r="61" spans="1:1" ht="15" x14ac:dyDescent="0.25">
      <c r="A61" s="34" t="s">
        <v>86</v>
      </c>
    </row>
    <row r="62" spans="1:1" x14ac:dyDescent="0.25">
      <c r="A62" s="39" t="s">
        <v>87</v>
      </c>
    </row>
  </sheetData>
  <sheetProtection algorithmName="SHA-512" hashValue="8NpS2bQ0Za2/vEGzYsoEVVm6OhgIS2FRA0X6XR57DwQYpIehelGis1iD8+1Nq3cKCqTvs2O6DIdhM9Mop/EDLw==" saltValue="tTz+O8ZdldO1mWmKmAOg8Q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692F1BEE427464EB478BFC542B5BE70" ma:contentTypeVersion="15" ma:contentTypeDescription="Új dokumentum létrehozása." ma:contentTypeScope="" ma:versionID="da6ab349da22f0041c5bb389c973cf11">
  <xsd:schema xmlns:xsd="http://www.w3.org/2001/XMLSchema" xmlns:xs="http://www.w3.org/2001/XMLSchema" xmlns:p="http://schemas.microsoft.com/office/2006/metadata/properties" xmlns:ns2="cfa4ef55-b047-47c2-80b7-9d9a18567c6c" xmlns:ns3="68a1ab5a-a12d-4439-a960-c6a7188fcdca" targetNamespace="http://schemas.microsoft.com/office/2006/metadata/properties" ma:root="true" ma:fieldsID="05760c2997b6fb12161b5ceebda7f339" ns2:_="" ns3:_="">
    <xsd:import namespace="cfa4ef55-b047-47c2-80b7-9d9a18567c6c"/>
    <xsd:import namespace="68a1ab5a-a12d-4439-a960-c6a7188fc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4ef55-b047-47c2-80b7-9d9a18567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caa7fa7-a238-4d0b-a168-8559be4c81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1ab5a-a12d-4439-a960-c6a7188fcdc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c582f7-99fb-4b8c-bbad-d5600c158b2d}" ma:internalName="TaxCatchAll" ma:showField="CatchAllData" ma:web="68a1ab5a-a12d-4439-a960-c6a7188fc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a4ef55-b047-47c2-80b7-9d9a18567c6c">
      <Terms xmlns="http://schemas.microsoft.com/office/infopath/2007/PartnerControls"/>
    </lcf76f155ced4ddcb4097134ff3c332f>
    <TaxCatchAll xmlns="68a1ab5a-a12d-4439-a960-c6a7188fcdca" xsi:nil="true"/>
  </documentManagement>
</p:properties>
</file>

<file path=customXml/itemProps1.xml><?xml version="1.0" encoding="utf-8"?>
<ds:datastoreItem xmlns:ds="http://schemas.openxmlformats.org/officeDocument/2006/customXml" ds:itemID="{06F731DF-64B8-48AD-8035-8589BFD83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3829B-A2E3-4426-8FF7-4BC512AEE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4ef55-b047-47c2-80b7-9d9a18567c6c"/>
    <ds:schemaRef ds:uri="68a1ab5a-a12d-4439-a960-c6a7188fc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63E47-10E0-4E68-9D2A-4E117FD98FD3}">
  <ds:schemaRefs>
    <ds:schemaRef ds:uri="http://schemas.microsoft.com/office/2006/metadata/properties"/>
    <ds:schemaRef ds:uri="http://schemas.microsoft.com/office/infopath/2007/PartnerControls"/>
    <ds:schemaRef ds:uri="cfa4ef55-b047-47c2-80b7-9d9a18567c6c"/>
    <ds:schemaRef ds:uri="68a1ab5a-a12d-4439-a960-c6a7188fcd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TRIFECT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Szabó László</cp:lastModifiedBy>
  <dcterms:created xsi:type="dcterms:W3CDTF">2018-07-24T14:03:38Z</dcterms:created>
  <dcterms:modified xsi:type="dcterms:W3CDTF">2025-11-24T12:05:09Z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0x0101000692F1BEE427464EB478BFC542B5BE70</vt:lpwstr>
  </property>
</Properties>
</file>